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90" activeTab="0"/>
  </bookViews>
  <sheets>
    <sheet name="3 bulletins" sheetId="1" r:id="rId1"/>
    <sheet name="Critérié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<sst xmlns="http://schemas.openxmlformats.org/spreadsheetml/2006/main" count="90" uniqueCount="57">
  <si>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>Valeur</t>
  </si>
  <si>
    <t>Note fin année</t>
  </si>
  <si>
    <t>/100</t>
  </si>
  <si>
    <t>1-OPTIMISATION</t>
  </si>
  <si>
    <t>CD1 (30%)</t>
  </si>
  <si>
    <t>Examens de chapitres CD2 (70%)</t>
  </si>
  <si>
    <t>2-VECTEURS</t>
  </si>
  <si>
    <t>3-FONCTIONS RÉELLES</t>
  </si>
  <si>
    <t>4-CONIQUES</t>
  </si>
  <si>
    <t>5- FONCTIONS EXP-LOG</t>
  </si>
  <si>
    <t>6- FTS TRIGOS</t>
  </si>
  <si>
    <t>7- EXAMEN FINAL</t>
  </si>
  <si>
    <t>CD1</t>
  </si>
  <si>
    <t>%/année</t>
  </si>
  <si>
    <t>Total 70%</t>
  </si>
  <si>
    <t>Total 30%</t>
  </si>
  <si>
    <t>Calcul de vos résultats en Mathématiques</t>
  </si>
  <si>
    <t>Sommaire</t>
  </si>
  <si>
    <t>Étape 1</t>
  </si>
  <si>
    <t>Étape 2</t>
  </si>
  <si>
    <t>Étape 3</t>
  </si>
  <si>
    <t>/70</t>
  </si>
  <si>
    <t xml:space="preserve"> /30</t>
  </si>
  <si>
    <t>Valeurs réelles de chaque chapitre.</t>
  </si>
  <si>
    <t>Total 100%</t>
  </si>
  <si>
    <t>Chapitres</t>
  </si>
  <si>
    <t>Vos notes par</t>
  </si>
  <si>
    <t>chapitre</t>
  </si>
  <si>
    <t>CD2</t>
  </si>
  <si>
    <t>Évaluations critériées</t>
  </si>
  <si>
    <t>Notes /8</t>
  </si>
  <si>
    <t>Moyennes</t>
  </si>
  <si>
    <t xml:space="preserve">     Barême de conversion: Note sur 32 à note sur 7</t>
  </si>
  <si>
    <t>A</t>
  </si>
  <si>
    <t>1-5 : 1/7</t>
  </si>
  <si>
    <t>6-9 : 2/7</t>
  </si>
  <si>
    <t>B</t>
  </si>
  <si>
    <t>10-14: 3/7</t>
  </si>
  <si>
    <t>* Note de passage</t>
  </si>
  <si>
    <t>15-18: 4/7</t>
  </si>
  <si>
    <t>C</t>
  </si>
  <si>
    <t>19-23: 5/7</t>
  </si>
  <si>
    <t xml:space="preserve"> C </t>
  </si>
  <si>
    <t>24-27: 6/7</t>
  </si>
  <si>
    <t>D</t>
  </si>
  <si>
    <t>28-32: 7/7</t>
  </si>
  <si>
    <t>Total /32</t>
  </si>
  <si>
    <t>Conversion /7</t>
  </si>
  <si>
    <t>2- Évaluation critériée: B</t>
  </si>
  <si>
    <t>3- Évaluation critériée: C et D</t>
  </si>
  <si>
    <t>6- Évaluation critériée: C et D</t>
  </si>
  <si>
    <t>5- Évaluation critériée: B</t>
  </si>
  <si>
    <t>7- FTS. TRIGO. EXAMEN</t>
  </si>
  <si>
    <t>8- EXAMEN FINAL</t>
  </si>
  <si>
    <t>1- Problème d'optimisation</t>
  </si>
  <si>
    <t>Vos notes</t>
  </si>
  <si>
    <t>4- Examen Fonctions réelles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</si>
</sst>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"/>
    <numFmt numFmtId="170" formatCode="0.000"/>
  </numFmts>
  <fonts count="44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4" borderId="0" xfId="0" applyFont="1" applyFill="1" applyAlignment="1">
      <alignment/>
    </xf>
    <xf numFmtId="0" fontId="0" fillId="0" borderId="0" xfId="0" applyBorder="1" applyAlignment="1">
      <alignment/>
    </xf>
    <xf numFmtId="9" fontId="4" fillId="33" borderId="12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0" fontId="30" fillId="26" borderId="1" xfId="40" applyAlignment="1">
      <alignment/>
    </xf>
    <xf numFmtId="0" fontId="30" fillId="26" borderId="1" xfId="40" applyAlignment="1">
      <alignment horizontal="center"/>
    </xf>
    <xf numFmtId="9" fontId="30" fillId="26" borderId="1" xfId="40" applyNumberFormat="1" applyAlignment="1">
      <alignment/>
    </xf>
    <xf numFmtId="9" fontId="30" fillId="26" borderId="1" xfId="40" applyNumberFormat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30" fillId="26" borderId="1" xfId="40" applyNumberFormat="1" applyAlignment="1">
      <alignment/>
    </xf>
    <xf numFmtId="0" fontId="6" fillId="11" borderId="14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26" fillId="11" borderId="14" xfId="40" applyFont="1" applyFill="1" applyBorder="1" applyAlignment="1">
      <alignment horizontal="center"/>
    </xf>
    <xf numFmtId="1" fontId="6" fillId="11" borderId="15" xfId="0" applyNumberFormat="1" applyFont="1" applyFill="1" applyBorder="1" applyAlignment="1">
      <alignment horizontal="center"/>
    </xf>
    <xf numFmtId="0" fontId="6" fillId="11" borderId="14" xfId="0" applyFont="1" applyFill="1" applyBorder="1" applyAlignment="1">
      <alignment horizontal="left"/>
    </xf>
    <xf numFmtId="0" fontId="0" fillId="11" borderId="14" xfId="0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6" fillId="37" borderId="14" xfId="4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6" fillId="38" borderId="16" xfId="0" applyFont="1" applyFill="1" applyBorder="1" applyAlignment="1">
      <alignment horizontal="center"/>
    </xf>
    <xf numFmtId="1" fontId="26" fillId="37" borderId="14" xfId="40" applyNumberFormat="1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9" fontId="6" fillId="36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0" fillId="34" borderId="0" xfId="40" applyFill="1" applyBorder="1" applyAlignment="1">
      <alignment/>
    </xf>
    <xf numFmtId="9" fontId="26" fillId="34" borderId="0" xfId="40" applyNumberFormat="1" applyFont="1" applyFill="1" applyBorder="1" applyAlignment="1">
      <alignment horizontal="right"/>
    </xf>
    <xf numFmtId="2" fontId="26" fillId="37" borderId="14" xfId="40" applyNumberFormat="1" applyFont="1" applyFill="1" applyBorder="1" applyAlignment="1">
      <alignment horizontal="center"/>
    </xf>
    <xf numFmtId="1" fontId="26" fillId="37" borderId="16" xfId="4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0" xfId="0" applyFont="1" applyFill="1" applyAlignment="1">
      <alignment/>
    </xf>
    <xf numFmtId="0" fontId="0" fillId="33" borderId="24" xfId="0" applyFill="1" applyBorder="1" applyAlignment="1">
      <alignment/>
    </xf>
    <xf numFmtId="9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9" fontId="0" fillId="33" borderId="27" xfId="0" applyNumberFormat="1" applyFill="1" applyBorder="1" applyAlignment="1">
      <alignment/>
    </xf>
    <xf numFmtId="0" fontId="0" fillId="34" borderId="28" xfId="0" applyFill="1" applyBorder="1" applyAlignment="1">
      <alignment/>
    </xf>
    <xf numFmtId="9" fontId="0" fillId="34" borderId="29" xfId="0" applyNumberFormat="1" applyFill="1" applyBorder="1" applyAlignment="1">
      <alignment horizontal="right"/>
    </xf>
    <xf numFmtId="0" fontId="0" fillId="39" borderId="24" xfId="0" applyFill="1" applyBorder="1" applyAlignment="1">
      <alignment/>
    </xf>
    <xf numFmtId="9" fontId="0" fillId="39" borderId="25" xfId="0" applyNumberFormat="1" applyFill="1" applyBorder="1" applyAlignment="1">
      <alignment/>
    </xf>
    <xf numFmtId="0" fontId="0" fillId="39" borderId="30" xfId="0" applyFill="1" applyBorder="1" applyAlignment="1">
      <alignment/>
    </xf>
    <xf numFmtId="9" fontId="0" fillId="39" borderId="31" xfId="0" applyNumberFormat="1" applyFill="1" applyBorder="1" applyAlignment="1">
      <alignment/>
    </xf>
    <xf numFmtId="0" fontId="0" fillId="39" borderId="26" xfId="0" applyFill="1" applyBorder="1" applyAlignment="1">
      <alignment/>
    </xf>
    <xf numFmtId="9" fontId="0" fillId="39" borderId="27" xfId="0" applyNumberFormat="1" applyFill="1" applyBorder="1" applyAlignment="1">
      <alignment/>
    </xf>
    <xf numFmtId="0" fontId="0" fillId="40" borderId="24" xfId="0" applyFill="1" applyBorder="1" applyAlignment="1">
      <alignment/>
    </xf>
    <xf numFmtId="9" fontId="0" fillId="40" borderId="25" xfId="0" applyNumberFormat="1" applyFill="1" applyBorder="1" applyAlignment="1">
      <alignment/>
    </xf>
    <xf numFmtId="0" fontId="0" fillId="40" borderId="30" xfId="0" applyFill="1" applyBorder="1" applyAlignment="1">
      <alignment/>
    </xf>
    <xf numFmtId="9" fontId="0" fillId="40" borderId="31" xfId="0" applyNumberFormat="1" applyFill="1" applyBorder="1" applyAlignment="1">
      <alignment/>
    </xf>
    <xf numFmtId="0" fontId="0" fillId="40" borderId="26" xfId="0" applyFill="1" applyBorder="1" applyAlignment="1">
      <alignment/>
    </xf>
    <xf numFmtId="9" fontId="0" fillId="40" borderId="27" xfId="0" applyNumberFormat="1" applyFill="1" applyBorder="1" applyAlignment="1">
      <alignment/>
    </xf>
    <xf numFmtId="0" fontId="0" fillId="38" borderId="24" xfId="0" applyFill="1" applyBorder="1" applyAlignment="1">
      <alignment/>
    </xf>
    <xf numFmtId="9" fontId="0" fillId="38" borderId="25" xfId="0" applyNumberFormat="1" applyFill="1" applyBorder="1" applyAlignment="1">
      <alignment/>
    </xf>
    <xf numFmtId="0" fontId="0" fillId="38" borderId="26" xfId="0" applyFill="1" applyBorder="1" applyAlignment="1">
      <alignment/>
    </xf>
    <xf numFmtId="9" fontId="0" fillId="38" borderId="27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38" borderId="24" xfId="0" applyFont="1" applyFill="1" applyBorder="1" applyAlignment="1">
      <alignment/>
    </xf>
    <xf numFmtId="1" fontId="4" fillId="38" borderId="33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Fill="1" applyBorder="1" applyAlignment="1">
      <alignment/>
    </xf>
    <xf numFmtId="9" fontId="4" fillId="38" borderId="39" xfId="0" applyNumberFormat="1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41" borderId="17" xfId="0" applyFont="1" applyFill="1" applyBorder="1" applyAlignment="1">
      <alignment/>
    </xf>
    <xf numFmtId="1" fontId="4" fillId="38" borderId="39" xfId="0" applyNumberFormat="1" applyFont="1" applyFill="1" applyBorder="1" applyAlignment="1">
      <alignment/>
    </xf>
    <xf numFmtId="1" fontId="4" fillId="33" borderId="41" xfId="0" applyNumberFormat="1" applyFont="1" applyFill="1" applyBorder="1" applyAlignment="1">
      <alignment/>
    </xf>
    <xf numFmtId="0" fontId="7" fillId="35" borderId="42" xfId="0" applyFont="1" applyFill="1" applyBorder="1" applyAlignment="1">
      <alignment horizontal="right"/>
    </xf>
    <xf numFmtId="0" fontId="7" fillId="35" borderId="43" xfId="0" applyFont="1" applyFill="1" applyBorder="1" applyAlignment="1">
      <alignment horizontal="right"/>
    </xf>
    <xf numFmtId="9" fontId="4" fillId="39" borderId="44" xfId="0" applyNumberFormat="1" applyFont="1" applyFill="1" applyBorder="1" applyAlignment="1">
      <alignment/>
    </xf>
    <xf numFmtId="1" fontId="4" fillId="39" borderId="45" xfId="0" applyNumberFormat="1" applyFont="1" applyFill="1" applyBorder="1" applyAlignment="1">
      <alignment/>
    </xf>
    <xf numFmtId="1" fontId="4" fillId="39" borderId="44" xfId="0" applyNumberFormat="1" applyFont="1" applyFill="1" applyBorder="1" applyAlignment="1">
      <alignment/>
    </xf>
    <xf numFmtId="9" fontId="4" fillId="41" borderId="46" xfId="0" applyNumberFormat="1" applyFont="1" applyFill="1" applyBorder="1" applyAlignment="1">
      <alignment/>
    </xf>
    <xf numFmtId="2" fontId="4" fillId="35" borderId="47" xfId="0" applyNumberFormat="1" applyFont="1" applyFill="1" applyBorder="1" applyAlignment="1">
      <alignment/>
    </xf>
    <xf numFmtId="2" fontId="4" fillId="35" borderId="17" xfId="46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4" fillId="38" borderId="49" xfId="0" applyNumberFormat="1" applyFont="1" applyFill="1" applyBorder="1" applyAlignment="1">
      <alignment/>
    </xf>
    <xf numFmtId="2" fontId="4" fillId="33" borderId="50" xfId="0" applyNumberFormat="1" applyFont="1" applyFill="1" applyBorder="1" applyAlignment="1">
      <alignment/>
    </xf>
    <xf numFmtId="2" fontId="4" fillId="39" borderId="5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22</xdr:row>
      <xdr:rowOff>57150</xdr:rowOff>
    </xdr:from>
    <xdr:to>
      <xdr:col>5</xdr:col>
      <xdr:colOff>781050</xdr:colOff>
      <xdr:row>22</xdr:row>
      <xdr:rowOff>152400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629150"/>
          <a:ext cx="7524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47625</xdr:rowOff>
    </xdr:from>
    <xdr:to>
      <xdr:col>5</xdr:col>
      <xdr:colOff>781050</xdr:colOff>
      <xdr:row>23</xdr:row>
      <xdr:rowOff>142875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810125"/>
          <a:ext cx="7524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0</xdr:row>
      <xdr:rowOff>0</xdr:rowOff>
    </xdr:from>
    <xdr:to>
      <xdr:col>10</xdr:col>
      <xdr:colOff>0</xdr:colOff>
      <xdr:row>11</xdr:row>
      <xdr:rowOff>161925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0"/>
          <a:ext cx="35718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PageLayoutView="0" workbookViewId="0" topLeftCell="A5">
      <selection activeCell="I19" sqref="I19"/>
    </sheetView>
  </sheetViews>
  <sheetFormatPr defaultColWidth="11.421875" defaultRowHeight="12.75"/>
  <cols>
    <col min="2" max="2" width="22.8515625" style="0" customWidth="1"/>
    <col min="3" max="3" width="12.8515625" style="0" customWidth="1"/>
    <col min="4" max="4" width="13.57421875" style="0" customWidth="1"/>
    <col min="6" max="6" width="15.140625" style="0" customWidth="1"/>
    <col min="7" max="7" width="29.00390625" style="0" customWidth="1"/>
  </cols>
  <sheetData>
    <row r="2" spans="2:9" ht="27.75" customHeight="1">
      <c r="B2" s="111" t="s">
        <v>16</v>
      </c>
      <c r="C2" s="111"/>
      <c r="D2" s="111"/>
      <c r="E2" s="111"/>
      <c r="F2" s="111"/>
      <c r="G2" s="111"/>
      <c r="H2" s="111"/>
      <c r="I2" s="111"/>
    </row>
    <row r="3" spans="2:9" ht="15" customHeight="1">
      <c r="B3" s="4"/>
      <c r="C3" s="4"/>
      <c r="D3" s="4"/>
      <c r="E3" s="4"/>
      <c r="F3" s="4"/>
      <c r="G3" s="4"/>
      <c r="H3" s="4"/>
      <c r="I3" s="4"/>
    </row>
    <row r="4" spans="4:6" ht="13.5" thickBot="1">
      <c r="D4" s="1"/>
      <c r="F4" s="1"/>
    </row>
    <row r="5" spans="2:7" ht="18.75" thickBot="1">
      <c r="B5" s="85"/>
      <c r="C5" s="86" t="s">
        <v>0</v>
      </c>
      <c r="D5" s="87" t="s">
        <v>28</v>
      </c>
      <c r="E5" s="88" t="s">
        <v>12</v>
      </c>
      <c r="F5" s="89" t="s">
        <v>17</v>
      </c>
      <c r="G5" s="21"/>
    </row>
    <row r="6" spans="2:10" ht="18.75" thickBot="1">
      <c r="B6" s="91" t="s">
        <v>18</v>
      </c>
      <c r="C6" s="90">
        <v>0.2</v>
      </c>
      <c r="D6" s="84">
        <f>D15/2+D16/2</f>
        <v>0</v>
      </c>
      <c r="E6" s="95">
        <f>(I15+I16)/2</f>
        <v>0</v>
      </c>
      <c r="F6" s="108">
        <f>(D6*70/100+E6*30/100)</f>
        <v>0</v>
      </c>
      <c r="H6" s="20"/>
      <c r="I6" s="20"/>
      <c r="J6" s="20"/>
    </row>
    <row r="7" spans="2:10" ht="19.5" thickBot="1" thickTop="1">
      <c r="B7" s="92" t="s">
        <v>19</v>
      </c>
      <c r="C7" s="22">
        <v>0.2</v>
      </c>
      <c r="D7" s="5">
        <f>D18/2+D19/2</f>
        <v>0</v>
      </c>
      <c r="E7" s="96">
        <f>(I18+I19)/2</f>
        <v>0</v>
      </c>
      <c r="F7" s="109">
        <f>(D7*70/100+E7*30/100)</f>
        <v>0</v>
      </c>
      <c r="H7" s="20"/>
      <c r="I7" s="20"/>
      <c r="J7" s="20"/>
    </row>
    <row r="8" spans="2:10" ht="19.5" customHeight="1" thickBot="1" thickTop="1">
      <c r="B8" s="93" t="s">
        <v>20</v>
      </c>
      <c r="C8" s="99">
        <v>0.6</v>
      </c>
      <c r="D8" s="100">
        <f>(0.1*D22+0.12*D23+0.2*D24)/42*100</f>
        <v>0</v>
      </c>
      <c r="E8" s="101">
        <f>(0.03*I21+0.05*I22+0.05*I23+0.05*I24)/18*100</f>
        <v>0</v>
      </c>
      <c r="F8" s="110">
        <f>(D8*70/100+E8*30/100)</f>
        <v>0</v>
      </c>
      <c r="H8" s="20"/>
      <c r="I8" s="20"/>
      <c r="J8" s="20"/>
    </row>
    <row r="9" spans="2:10" ht="19.5" customHeight="1" thickBot="1">
      <c r="B9" s="94" t="s">
        <v>1</v>
      </c>
      <c r="C9" s="102">
        <v>1</v>
      </c>
      <c r="D9" s="105">
        <f>(D6*20/100+D7*20/100+D8*60/100)*0.7</f>
        <v>0</v>
      </c>
      <c r="E9" s="103">
        <f>(E6*20/100+E7*20/100+E8*60/100)*0.3</f>
        <v>0</v>
      </c>
      <c r="F9" s="104">
        <f>D9+E9</f>
        <v>0</v>
      </c>
      <c r="H9" s="20"/>
      <c r="I9" s="20"/>
      <c r="J9" s="20"/>
    </row>
    <row r="10" spans="2:6" ht="19.5" customHeight="1" thickBot="1">
      <c r="B10" s="1"/>
      <c r="C10" s="3"/>
      <c r="D10" s="23" t="s">
        <v>21</v>
      </c>
      <c r="E10" s="97" t="s">
        <v>22</v>
      </c>
      <c r="F10" s="98" t="s">
        <v>2</v>
      </c>
    </row>
    <row r="11" spans="2:6" ht="13.5" customHeight="1">
      <c r="B11" s="1"/>
      <c r="C11" s="3"/>
      <c r="D11" s="1"/>
      <c r="F11" s="1"/>
    </row>
    <row r="12" spans="2:6" ht="13.5" customHeight="1" thickBot="1">
      <c r="B12" s="1"/>
      <c r="C12" s="3"/>
      <c r="D12" s="1"/>
      <c r="F12" s="1"/>
    </row>
    <row r="13" spans="2:9" ht="19.5" customHeight="1" thickTop="1">
      <c r="B13" s="112" t="s">
        <v>5</v>
      </c>
      <c r="C13" s="113"/>
      <c r="D13" s="114"/>
      <c r="E13" s="6"/>
      <c r="F13" s="1"/>
      <c r="G13" s="115" t="s">
        <v>4</v>
      </c>
      <c r="H13" s="116"/>
      <c r="I13" s="117"/>
    </row>
    <row r="14" spans="2:9" ht="12.75" thickBot="1">
      <c r="B14" s="7" t="s">
        <v>25</v>
      </c>
      <c r="C14" s="18" t="s">
        <v>13</v>
      </c>
      <c r="D14" s="106" t="s">
        <v>55</v>
      </c>
      <c r="E14" s="1"/>
      <c r="F14" s="1"/>
      <c r="G14" s="10"/>
      <c r="H14" s="19" t="s">
        <v>13</v>
      </c>
      <c r="I14" s="107" t="s">
        <v>55</v>
      </c>
    </row>
    <row r="15" spans="2:10" ht="15" customHeight="1" thickBot="1">
      <c r="B15" s="78" t="s">
        <v>3</v>
      </c>
      <c r="C15" s="79">
        <v>0.07</v>
      </c>
      <c r="D15" s="50">
        <v>0</v>
      </c>
      <c r="E15" s="11" t="s">
        <v>2</v>
      </c>
      <c r="F15" s="1"/>
      <c r="G15" s="83" t="s">
        <v>54</v>
      </c>
      <c r="H15" s="79">
        <v>0.03</v>
      </c>
      <c r="I15" s="51">
        <v>0</v>
      </c>
      <c r="J15" t="s">
        <v>2</v>
      </c>
    </row>
    <row r="16" spans="2:10" ht="15" customHeight="1" thickBot="1">
      <c r="B16" s="80" t="s">
        <v>6</v>
      </c>
      <c r="C16" s="81">
        <v>0.07</v>
      </c>
      <c r="D16" s="50">
        <v>0</v>
      </c>
      <c r="E16" s="11" t="s">
        <v>2</v>
      </c>
      <c r="F16" s="1"/>
      <c r="G16" s="80" t="s">
        <v>48</v>
      </c>
      <c r="H16" s="81">
        <v>0.03</v>
      </c>
      <c r="I16" s="51">
        <v>0</v>
      </c>
      <c r="J16" t="s">
        <v>2</v>
      </c>
    </row>
    <row r="17" spans="2:9" s="1" customFormat="1" ht="12.75" thickBot="1">
      <c r="B17" s="82"/>
      <c r="C17" s="9"/>
      <c r="D17" s="57"/>
      <c r="E17" s="12"/>
      <c r="G17" s="7"/>
      <c r="H17" s="9"/>
      <c r="I17" s="57"/>
    </row>
    <row r="18" spans="2:10" ht="15" customHeight="1" thickBot="1">
      <c r="B18" s="60" t="s">
        <v>7</v>
      </c>
      <c r="C18" s="61">
        <v>0.07</v>
      </c>
      <c r="D18" s="50"/>
      <c r="E18" s="11" t="s">
        <v>2</v>
      </c>
      <c r="F18" s="1"/>
      <c r="G18" s="60" t="s">
        <v>49</v>
      </c>
      <c r="H18" s="61">
        <v>0.03</v>
      </c>
      <c r="I18" s="51">
        <v>0</v>
      </c>
      <c r="J18" t="s">
        <v>2</v>
      </c>
    </row>
    <row r="19" spans="2:10" ht="15" customHeight="1" thickBot="1">
      <c r="B19" s="62" t="s">
        <v>8</v>
      </c>
      <c r="C19" s="63">
        <v>0.07</v>
      </c>
      <c r="D19" s="50">
        <v>0</v>
      </c>
      <c r="E19" s="11" t="s">
        <v>2</v>
      </c>
      <c r="F19" s="1"/>
      <c r="G19" s="62" t="s">
        <v>56</v>
      </c>
      <c r="H19" s="63">
        <v>0.03</v>
      </c>
      <c r="I19" s="54">
        <f>D18</f>
        <v>0</v>
      </c>
      <c r="J19" t="s">
        <v>2</v>
      </c>
    </row>
    <row r="20" spans="2:9" s="1" customFormat="1" ht="15" customHeight="1" thickBot="1">
      <c r="B20" s="15"/>
      <c r="C20" s="16"/>
      <c r="D20" s="55"/>
      <c r="E20" s="11"/>
      <c r="G20" s="7"/>
      <c r="H20" s="8"/>
      <c r="I20" s="58"/>
    </row>
    <row r="21" spans="2:11" s="1" customFormat="1" ht="13.5" thickBot="1">
      <c r="B21" s="7"/>
      <c r="C21" s="9"/>
      <c r="D21" s="56"/>
      <c r="E21" s="13"/>
      <c r="G21" s="72" t="s">
        <v>51</v>
      </c>
      <c r="H21" s="73">
        <v>0.03</v>
      </c>
      <c r="I21" s="50">
        <v>0</v>
      </c>
      <c r="J21" s="1" t="s">
        <v>2</v>
      </c>
      <c r="K21" s="59"/>
    </row>
    <row r="22" spans="2:10" ht="15" customHeight="1" thickBot="1">
      <c r="B22" s="66" t="s">
        <v>9</v>
      </c>
      <c r="C22" s="67">
        <v>0.1</v>
      </c>
      <c r="D22" s="50">
        <v>0</v>
      </c>
      <c r="E22" s="14" t="s">
        <v>2</v>
      </c>
      <c r="F22" s="1"/>
      <c r="G22" s="74" t="s">
        <v>50</v>
      </c>
      <c r="H22" s="75">
        <v>0.05</v>
      </c>
      <c r="I22" s="51">
        <v>0</v>
      </c>
      <c r="J22" t="s">
        <v>2</v>
      </c>
    </row>
    <row r="23" spans="2:10" ht="15" customHeight="1" thickBot="1">
      <c r="B23" s="68" t="s">
        <v>10</v>
      </c>
      <c r="C23" s="69">
        <v>0.12</v>
      </c>
      <c r="D23" s="50">
        <v>0</v>
      </c>
      <c r="E23" s="11" t="s">
        <v>2</v>
      </c>
      <c r="F23" s="1"/>
      <c r="G23" s="74" t="s">
        <v>52</v>
      </c>
      <c r="H23" s="75">
        <v>0.05</v>
      </c>
      <c r="I23" s="51">
        <f>D23</f>
        <v>0</v>
      </c>
      <c r="J23" t="s">
        <v>2</v>
      </c>
    </row>
    <row r="24" spans="2:10" ht="15" customHeight="1" thickBot="1">
      <c r="B24" s="70" t="s">
        <v>11</v>
      </c>
      <c r="C24" s="71">
        <v>0.2</v>
      </c>
      <c r="D24" s="50">
        <v>0</v>
      </c>
      <c r="E24" s="11" t="s">
        <v>2</v>
      </c>
      <c r="F24" s="1"/>
      <c r="G24" s="76" t="s">
        <v>53</v>
      </c>
      <c r="H24" s="77">
        <v>0.05</v>
      </c>
      <c r="I24" s="51">
        <f>D24</f>
        <v>0</v>
      </c>
      <c r="J24" t="s">
        <v>2</v>
      </c>
    </row>
    <row r="25" spans="2:9" ht="15" customHeight="1" thickBot="1">
      <c r="B25" s="64"/>
      <c r="C25" s="65" t="s">
        <v>14</v>
      </c>
      <c r="D25" s="52">
        <f>(D6*20/100+D7*20/100+D8*60/100)*0.7</f>
        <v>0</v>
      </c>
      <c r="E25" s="11"/>
      <c r="F25" s="1"/>
      <c r="G25" s="64"/>
      <c r="H25" s="65" t="s">
        <v>15</v>
      </c>
      <c r="I25" s="53">
        <f>(E6*20/100+E7*20/100+E8*60/100)*0.3</f>
        <v>0</v>
      </c>
    </row>
    <row r="26" spans="2:6" ht="15" customHeight="1" thickTop="1">
      <c r="B26" s="17"/>
      <c r="C26" s="21"/>
      <c r="D26" s="8"/>
      <c r="E26" s="11"/>
      <c r="F26" s="1"/>
    </row>
    <row r="27" spans="2:6" ht="12.75" customHeight="1">
      <c r="B27" s="17"/>
      <c r="C27" s="17"/>
      <c r="D27" s="8"/>
      <c r="E27" s="11"/>
      <c r="F27" s="1"/>
    </row>
    <row r="28" spans="2:8" ht="15" customHeight="1">
      <c r="B28" s="24" t="s">
        <v>23</v>
      </c>
      <c r="C28" s="26"/>
      <c r="D28" s="25" t="s">
        <v>26</v>
      </c>
      <c r="E28" s="28"/>
      <c r="F28" s="1"/>
      <c r="G28" s="1"/>
      <c r="H28" s="2"/>
    </row>
    <row r="29" spans="2:7" ht="14.25">
      <c r="B29" s="24" t="s">
        <v>25</v>
      </c>
      <c r="C29" s="25"/>
      <c r="D29" s="25" t="s">
        <v>27</v>
      </c>
      <c r="E29" s="1"/>
      <c r="F29" s="1"/>
      <c r="G29" s="1"/>
    </row>
    <row r="30" spans="2:7" ht="14.25">
      <c r="B30" s="24" t="s">
        <v>3</v>
      </c>
      <c r="C30" s="26">
        <v>0.1</v>
      </c>
      <c r="D30" s="29">
        <f>((D15*0.07+I15*0.03)/10)*100</f>
        <v>0</v>
      </c>
      <c r="E30" s="1"/>
      <c r="F30" s="1"/>
      <c r="G30" s="2"/>
    </row>
    <row r="31" spans="2:6" ht="18" customHeight="1">
      <c r="B31" s="24" t="s">
        <v>6</v>
      </c>
      <c r="C31" s="26">
        <v>0.1</v>
      </c>
      <c r="D31" s="29">
        <f>((D16*0.07+I16*0.03)/10)*100</f>
        <v>0</v>
      </c>
      <c r="E31" s="1"/>
      <c r="F31" s="2"/>
    </row>
    <row r="32" spans="2:4" ht="14.25">
      <c r="B32" s="24" t="s">
        <v>7</v>
      </c>
      <c r="C32" s="26">
        <v>0.13</v>
      </c>
      <c r="D32" s="29">
        <f>((D18*0.07+I18*0.03+I19*0.03)/13)*100</f>
        <v>0</v>
      </c>
    </row>
    <row r="33" spans="2:4" ht="14.25">
      <c r="B33" s="24" t="s">
        <v>8</v>
      </c>
      <c r="C33" s="26">
        <v>0.07</v>
      </c>
      <c r="D33" s="29">
        <f>((D19*0.07)/7)*100</f>
        <v>0</v>
      </c>
    </row>
    <row r="34" spans="2:4" ht="14.25">
      <c r="B34" s="24" t="s">
        <v>9</v>
      </c>
      <c r="C34" s="26">
        <v>0.18</v>
      </c>
      <c r="D34" s="29">
        <f>((D22*0.1+I21*0.03+I22*0.05)/18)*100</f>
        <v>0</v>
      </c>
    </row>
    <row r="35" spans="2:4" ht="14.25">
      <c r="B35" s="24" t="s">
        <v>10</v>
      </c>
      <c r="C35" s="26">
        <v>0.17</v>
      </c>
      <c r="D35" s="29">
        <f>((D23*0.12+I23*0.05)/17)*100</f>
        <v>0</v>
      </c>
    </row>
    <row r="36" spans="2:4" ht="14.25">
      <c r="B36" s="24" t="s">
        <v>11</v>
      </c>
      <c r="C36" s="26">
        <v>0.25</v>
      </c>
      <c r="D36" s="29">
        <f>((D24*0.2+I24*0.05)/25)*100</f>
        <v>0</v>
      </c>
    </row>
    <row r="37" spans="2:4" ht="14.25">
      <c r="B37" s="24"/>
      <c r="C37" s="27" t="s">
        <v>24</v>
      </c>
      <c r="D37" s="29">
        <f>D30*0.1+D31*0.1+D32*0.13+D33*0.07+D34*0.18+D35*0.17+D36*0.25</f>
        <v>0</v>
      </c>
    </row>
  </sheetData>
  <sheetProtection/>
  <mergeCells count="3">
    <mergeCell ref="B2:I2"/>
    <mergeCell ref="B13:D13"/>
    <mergeCell ref="G13:I13"/>
  </mergeCells>
  <printOptions/>
  <pageMargins left="0.787401575" right="0.787401575" top="0.984251969" bottom="0.984251969" header="0.4921259845" footer="0.492125984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21.57421875" style="0" customWidth="1"/>
    <col min="3" max="3" width="13.7109375" style="0" customWidth="1"/>
    <col min="5" max="5" width="13.8515625" style="0" customWidth="1"/>
    <col min="6" max="6" width="32.00390625" style="0" customWidth="1"/>
    <col min="7" max="7" width="17.28125" style="0" customWidth="1"/>
  </cols>
  <sheetData>
    <row r="1" spans="1:7" ht="14.25">
      <c r="A1" s="30" t="s">
        <v>29</v>
      </c>
      <c r="B1" s="31" t="s">
        <v>30</v>
      </c>
      <c r="C1" s="32" t="s">
        <v>31</v>
      </c>
      <c r="D1" s="33" t="s">
        <v>30</v>
      </c>
      <c r="E1" s="34" t="s">
        <v>32</v>
      </c>
      <c r="F1" s="35"/>
      <c r="G1" s="35"/>
    </row>
    <row r="2" spans="1:6" ht="14.25">
      <c r="A2" s="36" t="s">
        <v>33</v>
      </c>
      <c r="B2" s="37">
        <v>0</v>
      </c>
      <c r="C2" s="38" t="s">
        <v>33</v>
      </c>
      <c r="D2" s="39">
        <v>0</v>
      </c>
      <c r="F2" s="40" t="s">
        <v>34</v>
      </c>
    </row>
    <row r="3" spans="1:6" ht="14.25">
      <c r="A3" s="36" t="s">
        <v>33</v>
      </c>
      <c r="B3" s="37">
        <v>0</v>
      </c>
      <c r="C3" s="41"/>
      <c r="D3" s="39"/>
      <c r="F3" s="42" t="s">
        <v>35</v>
      </c>
    </row>
    <row r="4" spans="1:7" ht="14.25">
      <c r="A4" s="43" t="s">
        <v>36</v>
      </c>
      <c r="B4" s="37">
        <v>0</v>
      </c>
      <c r="C4" s="41" t="s">
        <v>36</v>
      </c>
      <c r="D4" s="39">
        <v>0</v>
      </c>
      <c r="F4" s="42" t="s">
        <v>37</v>
      </c>
      <c r="G4" s="44" t="s">
        <v>38</v>
      </c>
    </row>
    <row r="5" spans="1:6" ht="14.25">
      <c r="A5" s="36" t="s">
        <v>36</v>
      </c>
      <c r="B5" s="37">
        <v>0</v>
      </c>
      <c r="C5" s="41"/>
      <c r="D5" s="39"/>
      <c r="F5" s="42" t="s">
        <v>39</v>
      </c>
    </row>
    <row r="6" spans="1:6" ht="14.25">
      <c r="A6" s="36" t="s">
        <v>40</v>
      </c>
      <c r="B6" s="37">
        <v>0</v>
      </c>
      <c r="C6" s="41" t="s">
        <v>40</v>
      </c>
      <c r="D6" s="39">
        <v>0</v>
      </c>
      <c r="F6" s="42" t="s">
        <v>41</v>
      </c>
    </row>
    <row r="7" spans="1:6" ht="14.25">
      <c r="A7" s="36" t="s">
        <v>42</v>
      </c>
      <c r="B7" s="37">
        <v>0</v>
      </c>
      <c r="C7" s="41"/>
      <c r="D7" s="39"/>
      <c r="F7" s="42" t="s">
        <v>43</v>
      </c>
    </row>
    <row r="8" spans="1:6" ht="14.25">
      <c r="A8" s="36" t="s">
        <v>44</v>
      </c>
      <c r="B8" s="37">
        <v>0</v>
      </c>
      <c r="C8" s="41" t="s">
        <v>44</v>
      </c>
      <c r="D8" s="39">
        <v>0</v>
      </c>
      <c r="F8" s="42" t="s">
        <v>45</v>
      </c>
    </row>
    <row r="9" spans="1:4" ht="14.25">
      <c r="A9" s="36" t="s">
        <v>44</v>
      </c>
      <c r="B9" s="37">
        <v>0</v>
      </c>
      <c r="C9" s="41"/>
      <c r="D9" s="39"/>
    </row>
    <row r="10" spans="1:4" ht="14.25">
      <c r="A10" s="45"/>
      <c r="B10" s="46"/>
      <c r="C10" s="47" t="s">
        <v>46</v>
      </c>
      <c r="D10" s="39">
        <v>0</v>
      </c>
    </row>
    <row r="11" spans="3:4" ht="14.25">
      <c r="C11" s="48" t="s">
        <v>47</v>
      </c>
      <c r="D11" s="49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CSDGS</dc:creator>
  <cp:keywords/>
  <dc:description/>
  <cp:lastModifiedBy>Pascal Bourdeau (Ens)</cp:lastModifiedBy>
  <dcterms:created xsi:type="dcterms:W3CDTF">2011-08-29T12:45:48Z</dcterms:created>
  <dcterms:modified xsi:type="dcterms:W3CDTF">2024-03-17T21:11:37Z</dcterms:modified>
  <cp:category/>
  <cp:version/>
  <cp:contentType/>
  <cp:contentStatus/>
</cp:coreProperties>
</file>